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65" windowWidth="25605" windowHeight="147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5" i="5" s="1"/>
  <c r="J50" i="5"/>
  <c r="J51" i="5"/>
  <c r="H47" i="5"/>
  <c r="H48" i="5"/>
  <c r="H49" i="5"/>
  <c r="H50" i="5"/>
  <c r="H51" i="5"/>
  <c r="H52" i="5"/>
  <c r="A52" i="1"/>
  <c r="P33" i="1"/>
  <c r="H34" i="1"/>
  <c r="G52" i="1"/>
  <c r="F55" i="5" l="1"/>
  <c r="H55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<sst xmlns="http://schemas.openxmlformats.org/spreadsheetml/2006/main" count="256" uniqueCount="146">
  <si>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</si>
  <si>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</si>
  <si>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</si>
  <si>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</si>
  <si>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</si>
  <si>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</si>
  <si>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</si>
  <si>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</si>
  <si>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</si>
  <si>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</si>
  <si>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</si>
  <si>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</si>
  <si>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</si>
  <si>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</si>
  <si>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</si>
  <si>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</si>
  <si>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</si>
  <si>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</si>
  <si>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</si>
  <si>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</si>
  <si>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</si>
  <si>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</si>
  <si>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</si>
  <si>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</si>
  <si>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</si>
  <si>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</si>
  <si>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</si>
  <si>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</si>
  <si>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</si>
  <si>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</si>
  <si>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</si>
  <si>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</si>
  <si>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</si>
  <si>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</si>
  <si>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</si>
  <si>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</si>
  <si>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</si>
  <si>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</si>
  <si>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</si>
  <si>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</si>
  <si>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</si>
  <si>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</si>
  <si>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</si>
  <si>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</si>
  <si>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</si>
  <si>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</si>
  <si>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</si>
  <si>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</si>
  <si>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</si>
  <si>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</si>
  <si>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</si>
  <si>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</si>
  <si>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</si>
  <si>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</si>
  <si>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</si>
  <si>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</si>
  <si>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</si>
  <si>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</si>
  <si>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</si>
  <si>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</si>
  <si>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</si>
  <si>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</si>
  <si>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</si>
  <si>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</si>
  <si>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</si>
  <si>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</si>
  <si>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</si>
  <si>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</si>
  <si>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</si>
  <si>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</si>
  <si>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</si>
  <si>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</si>
  <si>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</si>
  <si>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</si>
  <si>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</si>
  <si>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</si>
  <si>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</si>
  <si>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</si>
  <si>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</si>
  <si>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</si>
  <si>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</si>
  <si>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</si>
  <si>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</si>
  <si>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</si>
  <si>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</si>
  <si>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</si>
  <si>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</si>
  <si>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</si>
  <si>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</si>
  <si>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</si>
  <si>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</si>
  <si>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</si>
  <si>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</si>
  <si>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</si>
  <si>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</si>
  <si>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</si>
  <si>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</si>
  <si>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</si>
  <si>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</si>
  <si>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</si>
  <si>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</si>
  <si>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</si>
  <si>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</si>
  <si>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</si>
  <si>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</si>
  <si>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</si>
  <si>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</si>
  <si>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</si>
  <si>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</si>
  <si>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</si>
  <si>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</si>
  <si>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</si>
  <si>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</si>
  <si>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</si>
  <si>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</si>
  <si>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</si>
  <si>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</si>
  <si>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</si>
  <si>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</si>
  <si>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</si>
  <si>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</si>
  <si>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</si>
  <si>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</si>
  <si>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</si>
  <si>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</si>
  <si>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</si>
  <si>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</si>
  <si>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</si>
  <si>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</si>
  <si>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</si>
  <si>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</si>
  <si>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</si>
  <si>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</si>
  <si>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</si>
  <si>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</si>
  <si>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</si>
  <si>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1-D</t>
  </si>
  <si>
    <t>Ronald Diola</t>
  </si>
  <si>
    <t>Carole Diola</t>
  </si>
  <si>
    <t>Cebu Guadalupe</t>
  </si>
  <si>
    <t>Meat house</t>
  </si>
  <si>
    <t>Cebu Grand Hotel</t>
  </si>
  <si>
    <t>Cebu City Hall</t>
  </si>
  <si>
    <t>Fun drive for the typhoon victims in Luzon</t>
  </si>
  <si>
    <t>Typhoon victims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</si>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</sst>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  <family val="1"/>
    </font>
    <font>
      <sz val="9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5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6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7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7" fontId="14" fillId="0" borderId="58" xfId="0" applyNumberFormat="1" applyFont="1" applyBorder="1" applyAlignment="1" applyProtection="1">
      <alignment horizontal="center" vertical="center" textRotation="90" shrinkToFit="1"/>
    </xf>
    <xf numFmtId="167" fontId="14" fillId="0" borderId="64" xfId="0" applyNumberFormat="1" applyFont="1" applyBorder="1" applyAlignment="1" applyProtection="1">
      <alignment horizontal="center" vertical="center" textRotation="90" shrinkToFit="1"/>
    </xf>
    <xf numFmtId="167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7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7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6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6" fillId="0" borderId="9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169" fontId="25" fillId="0" borderId="138" xfId="0" applyNumberFormat="1" applyFont="1" applyBorder="1" applyAlignment="1">
      <alignment horizontal="right" vertical="center" shrinkToFit="1"/>
    </xf>
    <xf numFmtId="169" fontId="25" fillId="0" borderId="136" xfId="0" applyNumberFormat="1" applyFont="1" applyBorder="1" applyAlignment="1">
      <alignment horizontal="right" vertical="center" shrinkToFit="1"/>
    </xf>
    <xf numFmtId="169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9" fontId="16" fillId="0" borderId="131" xfId="0" applyNumberFormat="1" applyFont="1" applyBorder="1" applyAlignment="1">
      <alignment horizontal="right" vertical="center"/>
    </xf>
    <xf numFmtId="169" fontId="16" fillId="0" borderId="129" xfId="0" applyNumberFormat="1" applyFont="1" applyBorder="1" applyAlignment="1">
      <alignment horizontal="right" vertical="center"/>
    </xf>
    <xf numFmtId="169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105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70" fontId="63" fillId="0" borderId="14" xfId="0" applyNumberFormat="1" applyFont="1" applyBorder="1" applyAlignment="1">
      <alignment horizontal="center" vertical="center" wrapText="1" shrinkToFit="1"/>
    </xf>
    <xf numFmtId="170" fontId="63" fillId="0" borderId="126" xfId="0" applyNumberFormat="1" applyFont="1" applyBorder="1" applyAlignment="1">
      <alignment horizontal="center" vertical="center" wrapText="1" shrinkToFit="1"/>
    </xf>
    <xf numFmtId="170" fontId="63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30" fillId="0" borderId="63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7" fontId="14" fillId="0" borderId="47" xfId="0" applyNumberFormat="1" applyFont="1" applyBorder="1" applyAlignment="1">
      <alignment horizontal="center" vertical="top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6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10" zoomScale="150" zoomScaleNormal="150" zoomScaleSheetLayoutView="100" workbookViewId="0">
      <selection activeCell="P18" sqref="P18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44155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139</v>
      </c>
      <c r="B6" s="200"/>
      <c r="C6" s="201"/>
      <c r="D6" s="201"/>
      <c r="E6" s="201"/>
      <c r="F6" s="201"/>
      <c r="G6" s="201"/>
      <c r="H6" s="27" t="s">
        <v>136</v>
      </c>
      <c r="I6" s="202" t="s">
        <v>137</v>
      </c>
      <c r="J6" s="202"/>
      <c r="K6" s="202"/>
      <c r="L6" s="202"/>
      <c r="M6" s="202"/>
      <c r="N6" s="202" t="s">
        <v>138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43871</v>
      </c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>
        <v>44149</v>
      </c>
      <c r="C11" s="152"/>
      <c r="D11" s="159">
        <v>15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140</v>
      </c>
    </row>
    <row r="12" spans="1:16" s="35" customFormat="1" ht="12" customHeight="1" thickTop="1" thickBot="1">
      <c r="A12" s="87"/>
      <c r="B12" s="83"/>
      <c r="C12" s="84"/>
      <c r="D12" s="94"/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/>
      <c r="C15" s="84"/>
      <c r="D15" s="187"/>
      <c r="E15" s="188"/>
      <c r="F15" s="189"/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83">
        <v>44161</v>
      </c>
      <c r="C16" s="84"/>
      <c r="D16" s="172"/>
      <c r="E16" s="173"/>
      <c r="F16" s="78"/>
      <c r="G16" s="79"/>
      <c r="H16" s="80">
        <v>11</v>
      </c>
      <c r="I16" s="204"/>
      <c r="J16" s="91"/>
      <c r="K16" s="92"/>
      <c r="L16" s="93"/>
      <c r="M16" s="67"/>
      <c r="N16" s="67"/>
      <c r="O16" s="68"/>
      <c r="P16" s="44" t="s">
        <v>142</v>
      </c>
    </row>
    <row r="17" spans="1:16" s="35" customFormat="1" ht="12" customHeight="1" thickTop="1" thickBot="1">
      <c r="A17" s="87"/>
      <c r="B17" s="83">
        <v>44142</v>
      </c>
      <c r="C17" s="84"/>
      <c r="D17" s="172"/>
      <c r="E17" s="173"/>
      <c r="F17" s="173"/>
      <c r="G17" s="173"/>
      <c r="H17" s="78"/>
      <c r="I17" s="79"/>
      <c r="J17" s="80">
        <v>14</v>
      </c>
      <c r="K17" s="80"/>
      <c r="L17" s="185"/>
      <c r="M17" s="67"/>
      <c r="N17" s="67"/>
      <c r="O17" s="68"/>
      <c r="P17" s="44" t="s">
        <v>140</v>
      </c>
    </row>
    <row r="18" spans="1:16" s="35" customFormat="1" ht="12" customHeight="1" thickTop="1" thickBot="1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>
      <c r="A19" s="87"/>
      <c r="B19" s="83">
        <v>44155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10</v>
      </c>
      <c r="M19" s="80"/>
      <c r="N19" s="81"/>
      <c r="O19" s="82"/>
      <c r="P19" s="44" t="s">
        <v>141</v>
      </c>
    </row>
    <row r="20" spans="1:16" s="35" customFormat="1" ht="12" customHeight="1" thickTop="1" thickBot="1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/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23</v>
      </c>
      <c r="J31" s="107" t="s">
        <v>7</v>
      </c>
      <c r="K31" s="108"/>
      <c r="L31" s="108"/>
      <c r="M31" s="108"/>
      <c r="N31" s="108"/>
      <c r="O31" s="108"/>
      <c r="P31" s="3">
        <v>2</v>
      </c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2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23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Carole Diola</v>
      </c>
      <c r="B52" s="144"/>
      <c r="C52" s="145"/>
      <c r="D52" s="145"/>
      <c r="E52" s="145"/>
      <c r="F52" s="145"/>
      <c r="G52" s="145" t="str">
        <f>I6</f>
        <v>Ronald Diola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zoomScale="200" zoomScaleNormal="200" workbookViewId="0">
      <selection activeCell="X5" sqref="X5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8.95" customHeight="1" thickBot="1">
      <c r="A3" s="256" t="str">
        <f>'Summary of Activities'!A6</f>
        <v>Cebu Guadalupe</v>
      </c>
      <c r="B3" s="256"/>
      <c r="C3" s="256"/>
      <c r="D3" s="256"/>
      <c r="E3" s="256"/>
      <c r="F3" s="256" t="str">
        <f>'Summary of Activities'!I6</f>
        <v>Ronald Diola</v>
      </c>
      <c r="G3" s="256"/>
      <c r="H3" s="256"/>
      <c r="I3" s="256"/>
      <c r="J3" s="256"/>
      <c r="K3" s="256"/>
      <c r="L3" s="256" t="str">
        <f>'Summary of Activities'!N6</f>
        <v>Carole Diola</v>
      </c>
      <c r="M3" s="256"/>
      <c r="N3" s="256"/>
      <c r="O3" s="256"/>
      <c r="P3" s="256"/>
      <c r="Q3" s="256"/>
      <c r="R3" s="256" t="str">
        <f>'Summary of Activities'!H6</f>
        <v>1-D</v>
      </c>
      <c r="S3" s="256"/>
      <c r="T3" s="297">
        <f>'Summary of Activities'!K2</f>
        <v>44155</v>
      </c>
      <c r="U3" s="297"/>
      <c r="V3" s="297"/>
      <c r="W3" s="297"/>
      <c r="X3" s="298">
        <f>'Summary of Activities'!O8</f>
        <v>43871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44155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 t="s">
        <v>145</v>
      </c>
      <c r="Y5" s="276" t="s">
        <v>52</v>
      </c>
      <c r="Z5" s="276"/>
      <c r="AA5" s="277"/>
    </row>
    <row r="6" spans="1:27" s="7" customFormat="1" ht="13.5" thickBot="1">
      <c r="A6" s="263"/>
      <c r="B6" s="266"/>
      <c r="C6" s="46"/>
      <c r="D6" s="47"/>
      <c r="E6" s="48"/>
      <c r="F6" s="49"/>
      <c r="G6" s="47"/>
      <c r="H6" s="50"/>
      <c r="I6" s="46">
        <v>1000</v>
      </c>
      <c r="J6" s="47">
        <v>8</v>
      </c>
      <c r="K6" s="48">
        <v>100000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 t="s">
        <v>143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 t="s">
        <v>144</v>
      </c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/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/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4.25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1000</v>
      </c>
      <c r="G49" s="206"/>
      <c r="H49" s="205">
        <f>J6+J11+J16+J21+J26+J31+J36+J41</f>
        <v>8</v>
      </c>
      <c r="I49" s="206"/>
      <c r="J49" s="211">
        <f>K6+K11+K16+K21+K26+K31+K36+K41</f>
        <v>100000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0</v>
      </c>
      <c r="G51" s="206"/>
      <c r="H51" s="205">
        <f>P6+P11+P16+P21+P26+P31+P36+P41</f>
        <v>0</v>
      </c>
      <c r="I51" s="206"/>
      <c r="J51" s="211">
        <f>Q6+Q11+Q16+Q21+Q26+Q31+Q36+Q41</f>
        <v>0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9" t="s">
        <v>56</v>
      </c>
      <c r="B55" s="240"/>
      <c r="C55" s="240"/>
      <c r="D55" s="240"/>
      <c r="E55" s="241"/>
      <c r="F55" s="236">
        <f>SUM(F47:G53)</f>
        <v>1000</v>
      </c>
      <c r="G55" s="237"/>
      <c r="H55" s="236">
        <f>SUM(H47:I53)</f>
        <v>8</v>
      </c>
      <c r="I55" s="237"/>
      <c r="J55" s="233">
        <f>SUM(J47:L53)</f>
        <v>100000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2020-10-12T08:17:30Z</cp:lastPrinted>
  <dcterms:created xsi:type="dcterms:W3CDTF">2013-07-03T03:04:40Z</dcterms:created>
  <dcterms:modified xsi:type="dcterms:W3CDTF">2021-02-10T07:44:43Z</dcterms:modified>
</cp:coreProperties>
</file>